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Audited Fin. 2012-13" sheetId="1" r:id="rId1"/>
    <sheet name="Public &amp; promoter sh.pattern" sheetId="2" r:id="rId2"/>
    <sheet name="Investor complaint" sheetId="3" r:id="rId3"/>
    <sheet name="Sheet1" sheetId="4" r:id="rId4"/>
  </sheets>
  <calcPr calcId="124519"/>
</workbook>
</file>

<file path=xl/calcChain.xml><?xml version="1.0" encoding="utf-8"?>
<calcChain xmlns="http://schemas.openxmlformats.org/spreadsheetml/2006/main">
  <c r="F41" i="4"/>
  <c r="E41"/>
  <c r="F23"/>
  <c r="E23"/>
  <c r="F9"/>
  <c r="E9"/>
  <c r="E19" i="1"/>
  <c r="E11"/>
  <c r="I22"/>
  <c r="I24" s="1"/>
  <c r="I26" s="1"/>
  <c r="I28" s="1"/>
  <c r="I11"/>
</calcChain>
</file>

<file path=xl/sharedStrings.xml><?xml version="1.0" encoding="utf-8"?>
<sst xmlns="http://schemas.openxmlformats.org/spreadsheetml/2006/main" count="128" uniqueCount="115">
  <si>
    <t>S.no</t>
  </si>
  <si>
    <t>Particulars</t>
  </si>
  <si>
    <t>Quarter Ended</t>
  </si>
  <si>
    <t>Year Ended</t>
  </si>
  <si>
    <t>Total income from Operations (net)</t>
  </si>
  <si>
    <t>Total Expenses</t>
  </si>
  <si>
    <t xml:space="preserve">Profit / (Loss) from ordinary activities before tax (7 + 8) </t>
  </si>
  <si>
    <t>Tax expense</t>
  </si>
  <si>
    <t xml:space="preserve"> Net Profit / (Loss) for the period </t>
  </si>
  <si>
    <t xml:space="preserve">Reserve excluding Revaluation Reserves as per balance sheet of previous accounting year </t>
  </si>
  <si>
    <t xml:space="preserve">Profit / (Loss) from operations before other income finance costs and exceptional items (1-2) </t>
  </si>
  <si>
    <t xml:space="preserve">Other Income </t>
  </si>
  <si>
    <t xml:space="preserve">Profit / (Loss) from ordinary activities before finance costs and exceptional items (3 + 4) </t>
  </si>
  <si>
    <t xml:space="preserve">Finance Costs </t>
  </si>
  <si>
    <t>Profit / (Loss) from ordinary activities after finance costs but before exceptional items (5 + 6)</t>
  </si>
  <si>
    <t>Exceptional Items</t>
  </si>
  <si>
    <t xml:space="preserve">Promoters and Promoter Group Shareholding **  </t>
  </si>
  <si>
    <t>S.No</t>
  </si>
  <si>
    <t>B INVESTOR COMPLAINTS</t>
  </si>
  <si>
    <t>Pending at the beginning of the quarter</t>
  </si>
  <si>
    <t>Received during the quarter</t>
  </si>
  <si>
    <t>Disposed of during the quarter</t>
  </si>
  <si>
    <t xml:space="preserve"> Extraordinary items (net of tax expense) </t>
  </si>
  <si>
    <t xml:space="preserve">Income from Operations                                                                                      </t>
  </si>
  <si>
    <t xml:space="preserve">(a) Net Sales/Income from Operations (Net of excise duty)  </t>
  </si>
  <si>
    <t xml:space="preserve">(b) Other Operating Income </t>
  </si>
  <si>
    <t xml:space="preserve">Expenses </t>
  </si>
  <si>
    <t xml:space="preserve">(a) Cost of Materials consumed </t>
  </si>
  <si>
    <t xml:space="preserve">(b) Purchase of stock-in-trade </t>
  </si>
  <si>
    <t xml:space="preserve">(c) Changes in inventories of finished goods, work-in-progress and stockin-trade  </t>
  </si>
  <si>
    <t xml:space="preserve">(d) Employee benefits expense </t>
  </si>
  <si>
    <t xml:space="preserve">(e)Depreciation and amortisation </t>
  </si>
  <si>
    <t>(f)Other expenses</t>
  </si>
  <si>
    <t xml:space="preserve">(a) Basic    </t>
  </si>
  <si>
    <t>(b) Diluted</t>
  </si>
  <si>
    <t xml:space="preserve">(a) Basic  </t>
  </si>
  <si>
    <t>Face Value of the Share shall be indicated</t>
  </si>
  <si>
    <t xml:space="preserve"> Paid-up equity share capital </t>
  </si>
  <si>
    <t>-</t>
  </si>
  <si>
    <t xml:space="preserve">Net Profit / (Loss) from ordinary activities after tax (9 - 10) </t>
  </si>
  <si>
    <t xml:space="preserve">Public Shareholding </t>
  </si>
  <si>
    <t xml:space="preserve">a) Pledged/ Encumbered  </t>
  </si>
  <si>
    <t xml:space="preserve">b) Non-Encumbered    </t>
  </si>
  <si>
    <t xml:space="preserve">   Percentage of shareholding </t>
  </si>
  <si>
    <t xml:space="preserve">         Number of Shares</t>
  </si>
  <si>
    <t xml:space="preserve">          Percentage of shares (as a % of the total share capital of the                           company) </t>
  </si>
  <si>
    <t xml:space="preserve">         Number of Shares </t>
  </si>
  <si>
    <t xml:space="preserve">         Percentage of shares (as a % of the total shareholding of promoter and promoter group) </t>
  </si>
  <si>
    <t xml:space="preserve">         Percentage of shares (as a % of the total share capital of the company)</t>
  </si>
  <si>
    <t xml:space="preserve">   Number of Shares</t>
  </si>
  <si>
    <t xml:space="preserve">Remaining unresolved at the end of the quarter </t>
  </si>
  <si>
    <t xml:space="preserve">i Earnings Per Share (before extraordinary items):                                                                                                                                                                                                                         </t>
  </si>
  <si>
    <t xml:space="preserve">ii Earnings Per Share (after extraordinary items):                                                                                                                   </t>
  </si>
  <si>
    <t xml:space="preserve">         Percentage of shares (as a % of the total shareholding of  promoter and promoter group) </t>
  </si>
  <si>
    <t>31/03/2013 Audited</t>
  </si>
  <si>
    <t>31/12/2012 Unaudited</t>
  </si>
  <si>
    <t>31/03/2012 Unaudited</t>
  </si>
  <si>
    <t>31/03/2012 Audited</t>
  </si>
  <si>
    <t>Audited Financial Results for the year ended 31.03.2013</t>
  </si>
  <si>
    <t xml:space="preserve">ACE STONE CRAFT LIMITED </t>
  </si>
  <si>
    <t>Regd. Office:- C/o Jugal kishore Moda, Sanjay Textile, Naya Sarak, infront of day night medical, Cuttack, Orissa-753002</t>
  </si>
  <si>
    <t>(Rs. in Thousand)</t>
  </si>
  <si>
    <t>Notes:</t>
  </si>
  <si>
    <t>The operation of the Company is considered as a single segment, hence segment reporting as defined in accounting Standard 17 is not applicable.</t>
  </si>
  <si>
    <t>Previous year/quarter figures have been regrouped /rearranged wherever found necessary.</t>
  </si>
  <si>
    <t>Place : New Delhi</t>
  </si>
  <si>
    <t>Director</t>
  </si>
  <si>
    <t>There were no investor complaints received by the Company during the quarter ended 31.03.2013. There were no complaints pending at the beginning and end of the quarter.</t>
  </si>
  <si>
    <t>Part I</t>
  </si>
  <si>
    <t>Part II</t>
  </si>
  <si>
    <t>Selected information for the Quarter/ Year ended 31.03.2013</t>
  </si>
  <si>
    <t>For and on behalf of                                                                                                                                                                             Ace Stone Craft Limited</t>
  </si>
  <si>
    <t xml:space="preserve">                                                                                                               </t>
  </si>
  <si>
    <t>The above results have been taken on record on 30 May, 2013</t>
  </si>
  <si>
    <t>Date : May 30, 2013</t>
  </si>
  <si>
    <t>Sd/-</t>
  </si>
  <si>
    <t>S.No.</t>
  </si>
  <si>
    <t>Amount in Rs. Lacs</t>
  </si>
  <si>
    <t>As at    31.03.2013</t>
  </si>
  <si>
    <t>As at    31.03.2012</t>
  </si>
  <si>
    <t>A</t>
  </si>
  <si>
    <t xml:space="preserve">EQUITY AND LIABILITIES </t>
  </si>
  <si>
    <t>Shareholders Funds</t>
  </si>
  <si>
    <t>(a) Share Capital</t>
  </si>
  <si>
    <t>(b) Reserve and Surplus</t>
  </si>
  <si>
    <t>Sub-total - Shareholder's funds</t>
  </si>
  <si>
    <t>Non-Current Liabilities</t>
  </si>
  <si>
    <t>(a) Long Term Borrowings</t>
  </si>
  <si>
    <t>(b) Deferred Tax Liabilities (Net)</t>
  </si>
  <si>
    <t>(c) Other Long Term Liabilities</t>
  </si>
  <si>
    <t xml:space="preserve">(d) Long Term Provisions </t>
  </si>
  <si>
    <t>Sub-total - Non-Current Liabilities</t>
  </si>
  <si>
    <t>Current Liabilites</t>
  </si>
  <si>
    <t>(a) Short Term Borrowings</t>
  </si>
  <si>
    <t>(b)Trade Payables</t>
  </si>
  <si>
    <t>(c) Other Current Liabilities</t>
  </si>
  <si>
    <t>(d) Short Term Provisions</t>
  </si>
  <si>
    <t>Sub-total - Current Liabilities</t>
  </si>
  <si>
    <t>TOTAL - EQUITY AND LIABILITIES</t>
  </si>
  <si>
    <t>B</t>
  </si>
  <si>
    <t>ASSETS</t>
  </si>
  <si>
    <t>Non-Current Assets</t>
  </si>
  <si>
    <t>(a) Fixed Assets</t>
  </si>
  <si>
    <t>(b) Non - Current Investments</t>
  </si>
  <si>
    <t>(c) Long Term Loans and Advances</t>
  </si>
  <si>
    <t>Sub-total - Non-Current Assets</t>
  </si>
  <si>
    <t>Current Assets</t>
  </si>
  <si>
    <t>(a) Current Investments</t>
  </si>
  <si>
    <t>(b) Inventories</t>
  </si>
  <si>
    <t>(c)Trade Receivables</t>
  </si>
  <si>
    <t>(d) Cash and Bank Balances</t>
  </si>
  <si>
    <t>(e) Short Term Loans and Advances</t>
  </si>
  <si>
    <t>(f) Other Current Assets</t>
  </si>
  <si>
    <t>Sub-total - Current Assets</t>
  </si>
  <si>
    <t>TOTAL - ASSETS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</si>
</sst>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u/>
      <sz val="26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center"/>
    </xf>
    <xf numFmtId="0" fontId="0" fillId="0" borderId="7" xfId="0" applyFill="1" applyBorder="1" applyAlignment="1">
      <alignment vertical="top" wrapText="1"/>
    </xf>
    <xf numFmtId="0" fontId="0" fillId="0" borderId="7" xfId="0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8" xfId="0" applyFont="1" applyBorder="1"/>
    <xf numFmtId="0" fontId="0" fillId="0" borderId="0" xfId="0" applyAlignment="1">
      <alignment horizontal="right"/>
    </xf>
    <xf numFmtId="1" fontId="2" fillId="0" borderId="1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1" xfId="0" applyFont="1" applyBorder="1"/>
    <xf numFmtId="0" fontId="1" fillId="0" borderId="7" xfId="0" applyFont="1" applyBorder="1"/>
    <xf numFmtId="0" fontId="1" fillId="0" borderId="10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6" fillId="0" borderId="8" xfId="0" applyFont="1" applyBorder="1"/>
    <xf numFmtId="0" fontId="6" fillId="0" borderId="9" xfId="0" applyFont="1" applyBorder="1"/>
    <xf numFmtId="14" fontId="6" fillId="0" borderId="8" xfId="0" applyNumberFormat="1" applyFont="1" applyBorder="1" applyAlignment="1">
      <alignment vertical="top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7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8" xfId="0" applyFont="1" applyBorder="1"/>
    <xf numFmtId="0" fontId="6" fillId="0" borderId="11" xfId="0" applyFont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1" xfId="0" applyFont="1" applyBorder="1"/>
    <xf numFmtId="0" fontId="6" fillId="0" borderId="6" xfId="0" applyFont="1" applyBorder="1" applyAlignment="1">
      <alignment horizontal="righ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10" xfId="0" applyFont="1" applyBorder="1"/>
    <xf numFmtId="0" fontId="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14" fontId="6" fillId="0" borderId="8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1" fillId="0" borderId="9" xfId="0" applyFont="1" applyBorder="1"/>
    <xf numFmtId="0" fontId="0" fillId="0" borderId="6" xfId="0" applyBorder="1"/>
    <xf numFmtId="0" fontId="6" fillId="0" borderId="6" xfId="0" applyFont="1" applyBorder="1" applyAlignment="1">
      <alignment horizontal="right"/>
    </xf>
    <xf numFmtId="0" fontId="0" fillId="0" borderId="13" xfId="0" applyBorder="1"/>
    <xf numFmtId="0" fontId="2" fillId="0" borderId="14" xfId="0" applyFont="1" applyBorder="1"/>
    <xf numFmtId="43" fontId="2" fillId="0" borderId="14" xfId="1" applyFont="1" applyFill="1" applyBorder="1" applyAlignment="1">
      <alignment horizontal="center"/>
    </xf>
    <xf numFmtId="0" fontId="2" fillId="0" borderId="11" xfId="0" applyFont="1" applyBorder="1"/>
    <xf numFmtId="0" fontId="2" fillId="0" borderId="15" xfId="0" applyFont="1" applyBorder="1"/>
    <xf numFmtId="0" fontId="2" fillId="0" borderId="15" xfId="0" applyFont="1" applyBorder="1" applyAlignment="1">
      <alignment vertical="top" wrapText="1"/>
    </xf>
    <xf numFmtId="0" fontId="2" fillId="0" borderId="2" xfId="0" applyFont="1" applyBorder="1" applyAlignment="1">
      <alignment horizontal="left" wrapText="1"/>
    </xf>
    <xf numFmtId="0" fontId="2" fillId="0" borderId="15" xfId="0" applyFont="1" applyBorder="1" applyAlignment="1">
      <alignment vertical="top"/>
    </xf>
    <xf numFmtId="0" fontId="0" fillId="0" borderId="15" xfId="0" applyBorder="1"/>
    <xf numFmtId="0" fontId="0" fillId="0" borderId="12" xfId="0" applyBorder="1"/>
    <xf numFmtId="0" fontId="2" fillId="0" borderId="3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opLeftCell="A43" zoomScale="85" zoomScaleNormal="85" workbookViewId="0">
      <selection activeCell="D6" sqref="D6:D7"/>
    </sheetView>
  </sheetViews>
  <sheetFormatPr defaultRowHeight="15"/>
  <cols>
    <col min="3" max="3" width="5.140625" customWidth="1"/>
    <col min="4" max="4" width="59.140625" customWidth="1"/>
    <col min="5" max="5" width="12" customWidth="1"/>
    <col min="6" max="6" width="11.42578125" customWidth="1"/>
    <col min="7" max="7" width="11.7109375" customWidth="1"/>
    <col min="8" max="8" width="11.42578125" customWidth="1"/>
    <col min="9" max="9" width="11.5703125" customWidth="1"/>
    <col min="10" max="11" width="10.85546875" customWidth="1"/>
    <col min="12" max="12" width="11.85546875" customWidth="1"/>
  </cols>
  <sheetData>
    <row r="1" spans="1:9" ht="33.75">
      <c r="A1" s="20"/>
      <c r="B1" s="20"/>
      <c r="C1" s="32"/>
      <c r="D1" s="33"/>
      <c r="E1" s="33" t="s">
        <v>59</v>
      </c>
      <c r="F1" s="34"/>
      <c r="G1" s="34"/>
      <c r="H1" s="34"/>
      <c r="I1" s="34"/>
    </row>
    <row r="2" spans="1:9">
      <c r="A2" s="20"/>
      <c r="B2" s="20"/>
      <c r="C2" s="32"/>
      <c r="D2" s="100"/>
      <c r="E2" s="100" t="s">
        <v>60</v>
      </c>
      <c r="F2" s="34"/>
      <c r="G2" s="34"/>
      <c r="H2" s="34"/>
      <c r="I2" s="34"/>
    </row>
    <row r="3" spans="1:9">
      <c r="A3" s="20"/>
      <c r="B3" s="20"/>
      <c r="C3" s="32"/>
      <c r="D3" s="35"/>
      <c r="E3" s="35"/>
      <c r="F3" s="34"/>
      <c r="G3" s="34"/>
      <c r="H3" s="34"/>
      <c r="I3" s="34"/>
    </row>
    <row r="4" spans="1:9" ht="18">
      <c r="C4" s="36"/>
      <c r="D4" s="124" t="s">
        <v>58</v>
      </c>
      <c r="E4" s="125"/>
      <c r="F4" s="125"/>
      <c r="G4" s="125"/>
      <c r="H4" s="125"/>
      <c r="I4" s="37"/>
    </row>
    <row r="5" spans="1:9">
      <c r="C5" s="126" t="s">
        <v>68</v>
      </c>
      <c r="D5" s="127"/>
      <c r="E5" s="42"/>
      <c r="F5" s="42"/>
      <c r="G5" s="42"/>
      <c r="H5" s="105" t="s">
        <v>61</v>
      </c>
      <c r="I5" s="43"/>
    </row>
    <row r="6" spans="1:9" ht="22.5" customHeight="1">
      <c r="C6" s="38" t="s">
        <v>17</v>
      </c>
      <c r="D6" s="121" t="s">
        <v>1</v>
      </c>
      <c r="E6" s="123" t="s">
        <v>2</v>
      </c>
      <c r="F6" s="123"/>
      <c r="G6" s="123"/>
      <c r="H6" s="123" t="s">
        <v>3</v>
      </c>
      <c r="I6" s="123"/>
    </row>
    <row r="7" spans="1:9" ht="34.5" customHeight="1">
      <c r="C7" s="39"/>
      <c r="D7" s="122"/>
      <c r="E7" s="98" t="s">
        <v>54</v>
      </c>
      <c r="F7" s="40" t="s">
        <v>55</v>
      </c>
      <c r="G7" s="40" t="s">
        <v>56</v>
      </c>
      <c r="H7" s="98" t="s">
        <v>54</v>
      </c>
      <c r="I7" s="40" t="s">
        <v>57</v>
      </c>
    </row>
    <row r="8" spans="1:9">
      <c r="C8" s="41">
        <v>1</v>
      </c>
      <c r="D8" s="42" t="s">
        <v>23</v>
      </c>
      <c r="E8" s="42"/>
      <c r="F8" s="42"/>
      <c r="G8" s="42"/>
      <c r="H8" s="42"/>
      <c r="I8" s="43"/>
    </row>
    <row r="9" spans="1:9">
      <c r="C9" s="44"/>
      <c r="D9" s="36" t="s">
        <v>24</v>
      </c>
      <c r="E9" s="45">
        <v>0</v>
      </c>
      <c r="F9" s="94">
        <v>0</v>
      </c>
      <c r="G9" s="46">
        <v>700.47</v>
      </c>
      <c r="H9" s="47">
        <v>0</v>
      </c>
      <c r="I9" s="88">
        <v>9146.1890000000003</v>
      </c>
    </row>
    <row r="10" spans="1:9">
      <c r="C10" s="44"/>
      <c r="D10" s="36" t="s">
        <v>25</v>
      </c>
      <c r="E10" s="48">
        <v>3750.01</v>
      </c>
      <c r="F10" s="82">
        <v>793.995</v>
      </c>
      <c r="G10" s="34">
        <v>-3894.27</v>
      </c>
      <c r="H10" s="46">
        <v>5253.13</v>
      </c>
      <c r="I10" s="86">
        <v>-3892.3429999999998</v>
      </c>
    </row>
    <row r="11" spans="1:9">
      <c r="C11" s="49"/>
      <c r="D11" s="50" t="s">
        <v>4</v>
      </c>
      <c r="E11" s="51">
        <f>SUM(E9:E10)</f>
        <v>3750.01</v>
      </c>
      <c r="F11" s="83">
        <v>793.995</v>
      </c>
      <c r="G11" s="52">
        <v>-3193.81</v>
      </c>
      <c r="H11" s="52">
        <v>5253.13</v>
      </c>
      <c r="I11" s="84">
        <f>SUM(I9:I10)</f>
        <v>5253.8460000000005</v>
      </c>
    </row>
    <row r="12" spans="1:9">
      <c r="C12" s="41">
        <v>2</v>
      </c>
      <c r="D12" s="53" t="s">
        <v>26</v>
      </c>
      <c r="E12" s="54"/>
      <c r="F12" s="55"/>
      <c r="G12" s="55"/>
      <c r="H12" s="55"/>
      <c r="I12" s="56"/>
    </row>
    <row r="13" spans="1:9">
      <c r="C13" s="44"/>
      <c r="D13" s="57" t="s">
        <v>27</v>
      </c>
      <c r="E13" s="58">
        <v>0</v>
      </c>
      <c r="F13" s="94">
        <v>0</v>
      </c>
      <c r="G13" s="18">
        <v>0</v>
      </c>
      <c r="H13" s="18">
        <v>0</v>
      </c>
      <c r="I13" s="92">
        <v>0</v>
      </c>
    </row>
    <row r="14" spans="1:9">
      <c r="C14" s="44"/>
      <c r="D14" s="57" t="s">
        <v>28</v>
      </c>
      <c r="E14" s="59">
        <v>0</v>
      </c>
      <c r="F14" s="82">
        <v>0</v>
      </c>
      <c r="G14" s="16">
        <v>0</v>
      </c>
      <c r="H14" s="16">
        <v>0</v>
      </c>
      <c r="I14" s="87">
        <v>0</v>
      </c>
    </row>
    <row r="15" spans="1:9" ht="29.25">
      <c r="C15" s="44"/>
      <c r="D15" s="57" t="s">
        <v>29</v>
      </c>
      <c r="E15" s="59">
        <v>0</v>
      </c>
      <c r="F15" s="82">
        <v>0</v>
      </c>
      <c r="G15" s="16">
        <v>0</v>
      </c>
      <c r="H15" s="16">
        <v>0</v>
      </c>
      <c r="I15" s="87">
        <v>0</v>
      </c>
    </row>
    <row r="16" spans="1:9">
      <c r="C16" s="44"/>
      <c r="D16" s="57" t="s">
        <v>30</v>
      </c>
      <c r="E16" s="59">
        <v>0</v>
      </c>
      <c r="F16" s="82">
        <v>0</v>
      </c>
      <c r="G16" s="16">
        <v>0</v>
      </c>
      <c r="H16" s="59">
        <v>3058.95</v>
      </c>
      <c r="I16" s="86">
        <v>2987.55</v>
      </c>
    </row>
    <row r="17" spans="3:9">
      <c r="C17" s="44"/>
      <c r="D17" s="57" t="s">
        <v>31</v>
      </c>
      <c r="E17" s="59">
        <v>0</v>
      </c>
      <c r="F17" s="80">
        <v>0</v>
      </c>
      <c r="G17" s="17">
        <v>0</v>
      </c>
      <c r="H17" s="59">
        <v>0</v>
      </c>
      <c r="I17" s="93">
        <v>0</v>
      </c>
    </row>
    <row r="18" spans="3:9">
      <c r="C18" s="44"/>
      <c r="D18" s="60" t="s">
        <v>32</v>
      </c>
      <c r="E18" s="59">
        <v>2247.4499999999998</v>
      </c>
      <c r="F18" s="80">
        <v>584.48</v>
      </c>
      <c r="G18" s="47">
        <v>202.79</v>
      </c>
      <c r="H18" s="59">
        <v>1179.2</v>
      </c>
      <c r="I18" s="86">
        <v>688.65800000000002</v>
      </c>
    </row>
    <row r="19" spans="3:9">
      <c r="C19" s="61"/>
      <c r="D19" s="62" t="s">
        <v>5</v>
      </c>
      <c r="E19" s="63">
        <f>E18</f>
        <v>2247.4499999999998</v>
      </c>
      <c r="F19" s="81">
        <v>209.51499999999999</v>
      </c>
      <c r="G19" s="64">
        <v>202.791</v>
      </c>
      <c r="H19" s="64">
        <v>4238.1499999999996</v>
      </c>
      <c r="I19" s="85">
        <v>3676.21</v>
      </c>
    </row>
    <row r="20" spans="3:9" ht="29.25">
      <c r="C20" s="65">
        <v>3</v>
      </c>
      <c r="D20" s="66" t="s">
        <v>10</v>
      </c>
      <c r="E20" s="47">
        <v>1502.56</v>
      </c>
      <c r="F20" s="82">
        <v>209.51499999999999</v>
      </c>
      <c r="G20" s="47">
        <v>-3396.6</v>
      </c>
      <c r="H20" s="47">
        <v>1014.98</v>
      </c>
      <c r="I20" s="86">
        <v>1577.64</v>
      </c>
    </row>
    <row r="21" spans="3:9">
      <c r="C21" s="44">
        <v>4</v>
      </c>
      <c r="D21" s="36" t="s">
        <v>11</v>
      </c>
      <c r="E21" s="47">
        <v>0</v>
      </c>
      <c r="F21" s="82">
        <v>0</v>
      </c>
      <c r="G21" s="47">
        <v>0</v>
      </c>
      <c r="H21" s="47">
        <v>0</v>
      </c>
      <c r="I21" s="87">
        <v>0</v>
      </c>
    </row>
    <row r="22" spans="3:9" ht="28.5">
      <c r="C22" s="67">
        <v>5</v>
      </c>
      <c r="D22" s="68" t="s">
        <v>12</v>
      </c>
      <c r="E22" s="47">
        <v>1502.56</v>
      </c>
      <c r="F22" s="82">
        <v>209.51499999999999</v>
      </c>
      <c r="G22" s="47">
        <v>-3396.6</v>
      </c>
      <c r="H22" s="47">
        <v>1014.98</v>
      </c>
      <c r="I22" s="86">
        <f>I20-I21</f>
        <v>1577.64</v>
      </c>
    </row>
    <row r="23" spans="3:9">
      <c r="C23" s="44">
        <v>6</v>
      </c>
      <c r="D23" s="36" t="s">
        <v>13</v>
      </c>
      <c r="E23" s="47">
        <v>0</v>
      </c>
      <c r="F23" s="82">
        <v>0</v>
      </c>
      <c r="G23" s="47">
        <v>0</v>
      </c>
      <c r="H23" s="47">
        <v>0</v>
      </c>
      <c r="I23" s="87">
        <v>0</v>
      </c>
    </row>
    <row r="24" spans="3:9" ht="28.5">
      <c r="C24" s="67">
        <v>7</v>
      </c>
      <c r="D24" s="68" t="s">
        <v>14</v>
      </c>
      <c r="E24" s="47">
        <v>1502.56</v>
      </c>
      <c r="F24" s="82">
        <v>209.51499999999999</v>
      </c>
      <c r="G24" s="47">
        <v>-3396.6</v>
      </c>
      <c r="H24" s="47">
        <v>1014.98</v>
      </c>
      <c r="I24" s="86">
        <f>I22-I23</f>
        <v>1577.64</v>
      </c>
    </row>
    <row r="25" spans="3:9">
      <c r="C25" s="44">
        <v>8</v>
      </c>
      <c r="D25" s="36" t="s">
        <v>15</v>
      </c>
      <c r="E25" s="47">
        <v>0</v>
      </c>
      <c r="F25" s="69">
        <v>0</v>
      </c>
      <c r="G25" s="47">
        <v>0</v>
      </c>
      <c r="H25" s="47">
        <v>0</v>
      </c>
      <c r="I25" s="87">
        <v>0</v>
      </c>
    </row>
    <row r="26" spans="3:9">
      <c r="C26" s="61">
        <v>9</v>
      </c>
      <c r="D26" s="42" t="s">
        <v>6</v>
      </c>
      <c r="E26" s="47">
        <v>1502.56</v>
      </c>
      <c r="F26" s="70">
        <v>209.51499999999999</v>
      </c>
      <c r="G26" s="47">
        <v>-3396.6</v>
      </c>
      <c r="H26" s="47">
        <v>1014.98</v>
      </c>
      <c r="I26" s="86">
        <f>I24+I25</f>
        <v>1577.64</v>
      </c>
    </row>
    <row r="27" spans="3:9">
      <c r="C27" s="44">
        <v>10</v>
      </c>
      <c r="D27" s="36" t="s">
        <v>7</v>
      </c>
      <c r="E27" s="59">
        <v>313.62</v>
      </c>
      <c r="F27" s="80">
        <v>0</v>
      </c>
      <c r="G27" s="59">
        <v>-1018.98</v>
      </c>
      <c r="H27" s="59">
        <v>313.62</v>
      </c>
      <c r="I27" s="86">
        <v>487.49099999999999</v>
      </c>
    </row>
    <row r="28" spans="3:9">
      <c r="C28" s="61">
        <v>11</v>
      </c>
      <c r="D28" s="42" t="s">
        <v>39</v>
      </c>
      <c r="E28" s="59">
        <v>1188.94</v>
      </c>
      <c r="F28" s="80">
        <v>209.51499999999999</v>
      </c>
      <c r="G28" s="59">
        <v>-2377.62</v>
      </c>
      <c r="H28" s="59">
        <v>701.36</v>
      </c>
      <c r="I28" s="86">
        <f>I26-I27</f>
        <v>1090.1490000000001</v>
      </c>
    </row>
    <row r="29" spans="3:9">
      <c r="C29" s="61">
        <v>12</v>
      </c>
      <c r="D29" s="42" t="s">
        <v>22</v>
      </c>
      <c r="E29" s="59">
        <v>0</v>
      </c>
      <c r="F29" s="59">
        <v>0</v>
      </c>
      <c r="G29" s="59">
        <v>0</v>
      </c>
      <c r="H29" s="59">
        <v>0</v>
      </c>
      <c r="I29" s="87">
        <v>0</v>
      </c>
    </row>
    <row r="30" spans="3:9">
      <c r="C30" s="61">
        <v>13</v>
      </c>
      <c r="D30" s="42" t="s">
        <v>8</v>
      </c>
      <c r="E30" s="63">
        <v>1188.94</v>
      </c>
      <c r="F30" s="99">
        <v>209.51499999999999</v>
      </c>
      <c r="G30" s="63">
        <v>-2377.62</v>
      </c>
      <c r="H30" s="63">
        <v>701.36</v>
      </c>
      <c r="I30" s="85">
        <v>1090.1500000000001</v>
      </c>
    </row>
    <row r="31" spans="3:9">
      <c r="C31" s="71">
        <v>14</v>
      </c>
      <c r="D31" s="71" t="s">
        <v>37</v>
      </c>
      <c r="E31" s="21">
        <v>23492100</v>
      </c>
      <c r="F31" s="95">
        <v>23492100</v>
      </c>
      <c r="G31" s="22">
        <v>23492100</v>
      </c>
      <c r="H31" s="22">
        <v>23492100</v>
      </c>
      <c r="I31" s="90">
        <v>23492100</v>
      </c>
    </row>
    <row r="32" spans="3:9">
      <c r="C32" s="71"/>
      <c r="D32" s="71" t="s">
        <v>36</v>
      </c>
      <c r="E32" s="59">
        <v>10</v>
      </c>
      <c r="F32" s="80">
        <v>10</v>
      </c>
      <c r="G32" s="59">
        <v>10</v>
      </c>
      <c r="H32" s="59">
        <v>10</v>
      </c>
      <c r="I32" s="90">
        <v>10</v>
      </c>
    </row>
    <row r="33" spans="3:10" ht="28.5">
      <c r="C33" s="71">
        <v>15</v>
      </c>
      <c r="D33" s="72" t="s">
        <v>9</v>
      </c>
      <c r="E33" s="73" t="s">
        <v>38</v>
      </c>
      <c r="F33" s="73" t="s">
        <v>38</v>
      </c>
      <c r="G33" s="59" t="s">
        <v>38</v>
      </c>
      <c r="H33" s="73" t="s">
        <v>38</v>
      </c>
      <c r="I33" s="74" t="s">
        <v>38</v>
      </c>
    </row>
    <row r="34" spans="3:10">
      <c r="C34" s="67">
        <v>16</v>
      </c>
      <c r="D34" s="68" t="s">
        <v>51</v>
      </c>
      <c r="E34" s="75"/>
      <c r="F34" s="54"/>
      <c r="G34" s="76"/>
      <c r="H34" s="54"/>
      <c r="I34" s="56"/>
    </row>
    <row r="35" spans="3:10">
      <c r="C35" s="67"/>
      <c r="D35" s="71" t="s">
        <v>33</v>
      </c>
      <c r="E35" s="58">
        <v>0.05</v>
      </c>
      <c r="F35" s="96">
        <v>8.9999999999999993E-3</v>
      </c>
      <c r="G35" s="59">
        <v>-0.1</v>
      </c>
      <c r="H35" s="58">
        <v>0.03</v>
      </c>
      <c r="I35" s="89">
        <v>0.05</v>
      </c>
      <c r="J35" s="23"/>
    </row>
    <row r="36" spans="3:10">
      <c r="C36" s="67"/>
      <c r="D36" s="71" t="s">
        <v>34</v>
      </c>
      <c r="E36" s="73">
        <v>0.05</v>
      </c>
      <c r="F36" s="97">
        <v>8.9999999999999993E-3</v>
      </c>
      <c r="G36" s="59">
        <v>-0.1</v>
      </c>
      <c r="H36" s="58">
        <v>0.03</v>
      </c>
      <c r="I36" s="91">
        <v>0.05</v>
      </c>
      <c r="J36" s="23"/>
    </row>
    <row r="37" spans="3:10">
      <c r="C37" s="44"/>
      <c r="D37" s="68" t="s">
        <v>52</v>
      </c>
      <c r="E37" s="54"/>
      <c r="F37" s="77"/>
      <c r="G37" s="76"/>
      <c r="H37" s="58">
        <v>0.03</v>
      </c>
      <c r="I37" s="56"/>
      <c r="J37" s="23"/>
    </row>
    <row r="38" spans="3:10">
      <c r="C38" s="44"/>
      <c r="D38" s="61" t="s">
        <v>35</v>
      </c>
      <c r="E38" s="58">
        <v>0.05</v>
      </c>
      <c r="F38" s="96">
        <v>8.9999999999999993E-3</v>
      </c>
      <c r="G38" s="59">
        <v>-0.1</v>
      </c>
      <c r="H38" s="58">
        <v>0.03</v>
      </c>
      <c r="I38" s="89">
        <v>0.05</v>
      </c>
      <c r="J38" s="23"/>
    </row>
    <row r="39" spans="3:10">
      <c r="C39" s="78"/>
      <c r="D39" s="79" t="s">
        <v>34</v>
      </c>
      <c r="E39" s="59">
        <v>0.05</v>
      </c>
      <c r="F39" s="80">
        <v>8.9999999999999993E-3</v>
      </c>
      <c r="G39" s="59">
        <v>-0.1</v>
      </c>
      <c r="H39" s="58">
        <v>0.03</v>
      </c>
      <c r="I39" s="86">
        <v>0.05</v>
      </c>
      <c r="J39" s="23"/>
    </row>
    <row r="40" spans="3:10">
      <c r="H40" s="24"/>
      <c r="I40" s="24"/>
      <c r="J40" s="24"/>
    </row>
  </sheetData>
  <mergeCells count="5">
    <mergeCell ref="D6:D7"/>
    <mergeCell ref="E6:G6"/>
    <mergeCell ref="H6:I6"/>
    <mergeCell ref="D4:H4"/>
    <mergeCell ref="C5:D5"/>
  </mergeCells>
  <pageMargins left="0.7" right="0.7" top="0.75" bottom="0.75" header="0.3" footer="0.3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H19"/>
  <sheetViews>
    <sheetView workbookViewId="0">
      <selection activeCell="C5" sqref="C5:C6"/>
    </sheetView>
  </sheetViews>
  <sheetFormatPr defaultRowHeight="15"/>
  <cols>
    <col min="2" max="2" width="5.140625" customWidth="1"/>
    <col min="3" max="3" width="60.5703125" customWidth="1"/>
    <col min="4" max="4" width="10.85546875" customWidth="1"/>
    <col min="5" max="5" width="10.7109375" customWidth="1"/>
    <col min="6" max="7" width="10.85546875" customWidth="1"/>
    <col min="8" max="8" width="11" customWidth="1"/>
  </cols>
  <sheetData>
    <row r="3" spans="2:8">
      <c r="B3" s="133" t="s">
        <v>69</v>
      </c>
      <c r="C3" s="133"/>
    </row>
    <row r="4" spans="2:8">
      <c r="B4" s="134" t="s">
        <v>70</v>
      </c>
      <c r="C4" s="135"/>
      <c r="D4" s="104"/>
      <c r="E4" s="104"/>
      <c r="F4" s="104"/>
      <c r="G4" s="104"/>
      <c r="H4" s="5"/>
    </row>
    <row r="5" spans="2:8">
      <c r="B5" s="103" t="s">
        <v>0</v>
      </c>
      <c r="C5" s="128" t="s">
        <v>1</v>
      </c>
      <c r="D5" s="130" t="s">
        <v>2</v>
      </c>
      <c r="E5" s="131"/>
      <c r="F5" s="132"/>
      <c r="G5" s="130" t="s">
        <v>3</v>
      </c>
      <c r="H5" s="132"/>
    </row>
    <row r="6" spans="2:8">
      <c r="B6" s="27"/>
      <c r="C6" s="129"/>
      <c r="D6" s="28">
        <v>41364</v>
      </c>
      <c r="E6" s="28">
        <v>41274</v>
      </c>
      <c r="F6" s="28">
        <v>40999</v>
      </c>
      <c r="G6" s="28">
        <v>41364</v>
      </c>
      <c r="H6" s="28">
        <v>40999</v>
      </c>
    </row>
    <row r="7" spans="2:8">
      <c r="B7" s="27">
        <v>1</v>
      </c>
      <c r="C7" s="29" t="s">
        <v>40</v>
      </c>
      <c r="D7" s="13"/>
      <c r="E7" s="13"/>
      <c r="F7" s="13"/>
      <c r="G7" s="13"/>
      <c r="H7" s="13"/>
    </row>
    <row r="8" spans="2:8">
      <c r="B8" s="6"/>
      <c r="C8" s="12" t="s">
        <v>49</v>
      </c>
      <c r="D8" s="8">
        <v>20091000</v>
      </c>
      <c r="E8" s="8">
        <v>20091600</v>
      </c>
      <c r="F8" s="8">
        <v>20091000</v>
      </c>
      <c r="G8" s="8">
        <v>20091000</v>
      </c>
      <c r="H8" s="8">
        <v>20091600</v>
      </c>
    </row>
    <row r="9" spans="2:8">
      <c r="B9" s="6"/>
      <c r="C9" s="12" t="s">
        <v>43</v>
      </c>
      <c r="D9" s="9">
        <v>0.85519999999999996</v>
      </c>
      <c r="E9" s="9">
        <v>0.85519999999999996</v>
      </c>
      <c r="F9" s="9">
        <v>0.85519999999999996</v>
      </c>
      <c r="G9" s="9">
        <v>0.85519999999999996</v>
      </c>
      <c r="H9" s="9">
        <v>0.85519999999999996</v>
      </c>
    </row>
    <row r="10" spans="2:8">
      <c r="B10" s="6"/>
      <c r="C10" s="11" t="s">
        <v>16</v>
      </c>
      <c r="D10" s="13"/>
      <c r="E10" s="13"/>
      <c r="F10" s="13"/>
      <c r="G10" s="13"/>
      <c r="H10" s="13"/>
    </row>
    <row r="11" spans="2:8">
      <c r="B11" s="6"/>
      <c r="C11" s="29" t="s">
        <v>41</v>
      </c>
      <c r="D11" s="13"/>
      <c r="E11" s="13"/>
      <c r="F11" s="13"/>
      <c r="G11" s="13"/>
      <c r="H11" s="13"/>
    </row>
    <row r="12" spans="2:8">
      <c r="B12" s="6"/>
      <c r="C12" s="11" t="s">
        <v>44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8" ht="30">
      <c r="B13" s="6"/>
      <c r="C13" s="11" t="s">
        <v>47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ht="30">
      <c r="B14" s="6"/>
      <c r="C14" s="11" t="s">
        <v>45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8">
      <c r="B15" s="6"/>
      <c r="C15" s="29" t="s">
        <v>42</v>
      </c>
      <c r="D15" s="13"/>
      <c r="E15" s="13"/>
      <c r="F15" s="13"/>
      <c r="G15" s="13"/>
      <c r="H15" s="13"/>
    </row>
    <row r="16" spans="2:8">
      <c r="B16" s="6"/>
      <c r="C16" s="11" t="s">
        <v>46</v>
      </c>
      <c r="D16" s="8">
        <v>3401100</v>
      </c>
      <c r="E16" s="8">
        <v>3400500</v>
      </c>
      <c r="F16" s="8">
        <v>3400500</v>
      </c>
      <c r="G16" s="8">
        <v>3401100</v>
      </c>
      <c r="H16" s="8">
        <v>3400500</v>
      </c>
    </row>
    <row r="17" spans="2:8" ht="30">
      <c r="B17" s="6"/>
      <c r="C17" s="11" t="s">
        <v>53</v>
      </c>
      <c r="D17" s="10">
        <v>1</v>
      </c>
      <c r="E17" s="10">
        <v>1</v>
      </c>
      <c r="F17" s="10">
        <v>1</v>
      </c>
      <c r="G17" s="10">
        <v>1</v>
      </c>
      <c r="H17" s="10">
        <v>1</v>
      </c>
    </row>
    <row r="18" spans="2:8" ht="30">
      <c r="B18" s="6"/>
      <c r="C18" s="11" t="s">
        <v>48</v>
      </c>
      <c r="D18" s="9">
        <v>0.14480000000000001</v>
      </c>
      <c r="E18" s="9">
        <v>0.14480000000000001</v>
      </c>
      <c r="F18" s="9">
        <v>0.14480000000000001</v>
      </c>
      <c r="G18" s="9">
        <v>0.14480000000000001</v>
      </c>
      <c r="H18" s="9">
        <v>0.14480000000000001</v>
      </c>
    </row>
    <row r="19" spans="2:8">
      <c r="B19" s="7"/>
      <c r="C19" s="3"/>
      <c r="D19" s="3"/>
      <c r="E19" s="3"/>
      <c r="F19" s="3"/>
      <c r="G19" s="3"/>
      <c r="H19" s="4"/>
    </row>
  </sheetData>
  <mergeCells count="5">
    <mergeCell ref="C5:C6"/>
    <mergeCell ref="D5:F5"/>
    <mergeCell ref="G5:H5"/>
    <mergeCell ref="B3:C3"/>
    <mergeCell ref="B4:C4"/>
  </mergeCells>
  <pageMargins left="0.7" right="0.7" top="0.75" bottom="0.75" header="0.3" footer="0.3"/>
  <pageSetup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5:K22"/>
  <sheetViews>
    <sheetView workbookViewId="0">
      <selection activeCell="G19" sqref="G19:I19"/>
    </sheetView>
  </sheetViews>
  <sheetFormatPr defaultRowHeight="15"/>
  <cols>
    <col min="4" max="4" width="42.140625" customWidth="1"/>
    <col min="5" max="5" width="15.7109375" customWidth="1"/>
  </cols>
  <sheetData>
    <row r="5" spans="3:9">
      <c r="C5" s="19" t="s">
        <v>17</v>
      </c>
      <c r="D5" s="25" t="s">
        <v>1</v>
      </c>
      <c r="E5" s="25" t="s">
        <v>2</v>
      </c>
    </row>
    <row r="6" spans="3:9">
      <c r="C6" s="19">
        <v>1</v>
      </c>
      <c r="D6" s="26" t="s">
        <v>18</v>
      </c>
      <c r="E6" s="1"/>
    </row>
    <row r="7" spans="3:9">
      <c r="C7" s="6"/>
      <c r="D7" s="15" t="s">
        <v>19</v>
      </c>
      <c r="E7" s="30">
        <v>0</v>
      </c>
    </row>
    <row r="8" spans="3:9">
      <c r="C8" s="6"/>
      <c r="D8" s="5" t="s">
        <v>20</v>
      </c>
      <c r="E8" s="25">
        <v>0</v>
      </c>
    </row>
    <row r="9" spans="3:9">
      <c r="C9" s="6"/>
      <c r="D9" s="5" t="s">
        <v>21</v>
      </c>
      <c r="E9" s="25">
        <v>2</v>
      </c>
    </row>
    <row r="10" spans="3:9" ht="30">
      <c r="C10" s="7"/>
      <c r="D10" s="14" t="s">
        <v>50</v>
      </c>
      <c r="E10" s="31">
        <v>0</v>
      </c>
      <c r="F10" s="2"/>
      <c r="G10" s="2"/>
    </row>
    <row r="12" spans="3:9">
      <c r="C12" s="106"/>
      <c r="D12" s="107" t="s">
        <v>62</v>
      </c>
      <c r="E12" s="107"/>
      <c r="F12" s="107"/>
      <c r="G12" s="107"/>
      <c r="H12" s="108"/>
      <c r="I12" s="109"/>
    </row>
    <row r="13" spans="3:9">
      <c r="C13" s="110">
        <v>1</v>
      </c>
      <c r="D13" s="142" t="s">
        <v>73</v>
      </c>
      <c r="E13" s="142"/>
      <c r="F13" s="142"/>
      <c r="G13" s="142"/>
      <c r="H13" s="142"/>
      <c r="I13" s="143"/>
    </row>
    <row r="14" spans="3:9" ht="24" customHeight="1">
      <c r="C14" s="111">
        <v>2</v>
      </c>
      <c r="D14" s="144" t="s">
        <v>63</v>
      </c>
      <c r="E14" s="144"/>
      <c r="F14" s="144"/>
      <c r="G14" s="144"/>
      <c r="H14" s="144"/>
      <c r="I14" s="112"/>
    </row>
    <row r="15" spans="3:9" ht="32.25" customHeight="1">
      <c r="C15" s="113">
        <v>3</v>
      </c>
      <c r="D15" s="144" t="s">
        <v>67</v>
      </c>
      <c r="E15" s="144"/>
      <c r="F15" s="144"/>
      <c r="G15" s="144"/>
      <c r="H15" s="144"/>
      <c r="I15" s="145"/>
    </row>
    <row r="16" spans="3:9">
      <c r="C16" s="110">
        <v>4</v>
      </c>
      <c r="D16" s="142" t="s">
        <v>64</v>
      </c>
      <c r="E16" s="142"/>
      <c r="F16" s="142"/>
      <c r="G16" s="142"/>
      <c r="H16" s="142"/>
      <c r="I16" s="143"/>
    </row>
    <row r="17" spans="3:11">
      <c r="C17" s="110"/>
      <c r="D17" s="102"/>
      <c r="E17" s="102"/>
      <c r="F17" s="102"/>
      <c r="G17" s="102"/>
      <c r="H17" s="102"/>
      <c r="I17" s="112"/>
    </row>
    <row r="18" spans="3:11" ht="32.25" customHeight="1">
      <c r="C18" s="114"/>
      <c r="D18" s="101"/>
      <c r="E18" s="101"/>
      <c r="F18" s="101"/>
      <c r="G18" s="139" t="s">
        <v>71</v>
      </c>
      <c r="H18" s="140"/>
      <c r="I18" s="141"/>
      <c r="J18" s="2"/>
      <c r="K18" s="2"/>
    </row>
    <row r="19" spans="3:11">
      <c r="C19" s="114"/>
      <c r="D19" s="119" t="s">
        <v>74</v>
      </c>
      <c r="E19" s="101"/>
      <c r="F19" s="101"/>
      <c r="G19" s="136" t="s">
        <v>75</v>
      </c>
      <c r="H19" s="137"/>
      <c r="I19" s="138"/>
    </row>
    <row r="20" spans="3:11">
      <c r="C20" s="115"/>
      <c r="D20" s="120" t="s">
        <v>65</v>
      </c>
      <c r="E20" s="116"/>
      <c r="F20" s="116"/>
      <c r="G20" s="116"/>
      <c r="H20" s="118" t="s">
        <v>66</v>
      </c>
      <c r="I20" s="117"/>
    </row>
    <row r="22" spans="3:11">
      <c r="J22" t="s">
        <v>72</v>
      </c>
    </row>
  </sheetData>
  <mergeCells count="6">
    <mergeCell ref="G19:I19"/>
    <mergeCell ref="G18:I18"/>
    <mergeCell ref="D13:I13"/>
    <mergeCell ref="D15:I15"/>
    <mergeCell ref="D16:I16"/>
    <mergeCell ref="D14:H14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F43"/>
  <sheetViews>
    <sheetView tabSelected="1" workbookViewId="0">
      <selection activeCell="E8" sqref="E8"/>
    </sheetView>
  </sheetViews>
  <sheetFormatPr defaultRowHeight="15"/>
  <cols>
    <col min="3" max="3" width="9.140625" customWidth="1"/>
    <col min="4" max="4" width="31.5703125" customWidth="1"/>
    <col min="5" max="6" width="17" customWidth="1"/>
  </cols>
  <sheetData>
    <row r="3" spans="3:6">
      <c r="C3" t="s">
        <v>76</v>
      </c>
      <c r="D3" t="s">
        <v>1</v>
      </c>
      <c r="E3" t="s">
        <v>77</v>
      </c>
    </row>
    <row r="4" spans="3:6">
      <c r="E4" t="s">
        <v>78</v>
      </c>
      <c r="F4" t="s">
        <v>79</v>
      </c>
    </row>
    <row r="5" spans="3:6">
      <c r="C5" t="s">
        <v>80</v>
      </c>
      <c r="D5" t="s">
        <v>81</v>
      </c>
    </row>
    <row r="6" spans="3:6">
      <c r="C6">
        <v>1</v>
      </c>
      <c r="D6" t="s">
        <v>82</v>
      </c>
    </row>
    <row r="7" spans="3:6">
      <c r="D7" t="s">
        <v>83</v>
      </c>
      <c r="E7">
        <v>234921000</v>
      </c>
      <c r="F7">
        <v>234921000</v>
      </c>
    </row>
    <row r="8" spans="3:6">
      <c r="D8" t="s">
        <v>84</v>
      </c>
      <c r="E8">
        <v>1827713.71</v>
      </c>
      <c r="F8">
        <v>1126367</v>
      </c>
    </row>
    <row r="9" spans="3:6">
      <c r="D9" t="s">
        <v>85</v>
      </c>
      <c r="E9">
        <f>SUM(E7:E8)</f>
        <v>236748713.71000001</v>
      </c>
      <c r="F9">
        <f>SUM(F7:F8)</f>
        <v>236047367</v>
      </c>
    </row>
    <row r="11" spans="3:6">
      <c r="C11">
        <v>2</v>
      </c>
      <c r="D11" t="s">
        <v>86</v>
      </c>
    </row>
    <row r="12" spans="3:6">
      <c r="D12" t="s">
        <v>87</v>
      </c>
      <c r="E12">
        <v>0</v>
      </c>
      <c r="F12">
        <v>0</v>
      </c>
    </row>
    <row r="13" spans="3:6">
      <c r="D13" t="s">
        <v>88</v>
      </c>
      <c r="E13">
        <v>0</v>
      </c>
      <c r="F13">
        <v>0</v>
      </c>
    </row>
    <row r="14" spans="3:6">
      <c r="D14" t="s">
        <v>89</v>
      </c>
      <c r="E14">
        <v>0</v>
      </c>
      <c r="F14">
        <v>0</v>
      </c>
    </row>
    <row r="15" spans="3:6">
      <c r="D15" t="s">
        <v>90</v>
      </c>
      <c r="E15">
        <v>0</v>
      </c>
      <c r="F15">
        <v>0</v>
      </c>
    </row>
    <row r="16" spans="3:6">
      <c r="D16" t="s">
        <v>91</v>
      </c>
      <c r="E16">
        <v>0</v>
      </c>
      <c r="F16">
        <v>0</v>
      </c>
    </row>
    <row r="18" spans="3:6">
      <c r="C18">
        <v>3</v>
      </c>
      <c r="D18" t="s">
        <v>92</v>
      </c>
    </row>
    <row r="19" spans="3:6">
      <c r="D19" t="s">
        <v>93</v>
      </c>
      <c r="E19">
        <v>35028917</v>
      </c>
      <c r="F19">
        <v>0</v>
      </c>
    </row>
    <row r="20" spans="3:6">
      <c r="D20" t="s">
        <v>94</v>
      </c>
      <c r="E20">
        <v>0</v>
      </c>
      <c r="F20">
        <v>15187882.67</v>
      </c>
    </row>
    <row r="21" spans="3:6">
      <c r="D21" t="s">
        <v>95</v>
      </c>
      <c r="E21">
        <v>252576</v>
      </c>
      <c r="F21">
        <v>1313408</v>
      </c>
    </row>
    <row r="22" spans="3:6">
      <c r="D22" t="s">
        <v>96</v>
      </c>
      <c r="E22">
        <v>1309092.78</v>
      </c>
      <c r="F22">
        <v>995465.78</v>
      </c>
    </row>
    <row r="23" spans="3:6">
      <c r="D23" t="s">
        <v>97</v>
      </c>
      <c r="E23">
        <f>SUM(E19:E22)</f>
        <v>36590585.780000001</v>
      </c>
      <c r="F23">
        <f>SUM(F19:F22)</f>
        <v>17496756.449999999</v>
      </c>
    </row>
    <row r="25" spans="3:6">
      <c r="D25" t="s">
        <v>98</v>
      </c>
      <c r="E25">
        <v>273339299.48000002</v>
      </c>
      <c r="F25">
        <v>253544123.44999999</v>
      </c>
    </row>
    <row r="27" spans="3:6">
      <c r="C27" t="s">
        <v>99</v>
      </c>
      <c r="D27" t="s">
        <v>100</v>
      </c>
    </row>
    <row r="28" spans="3:6">
      <c r="C28">
        <v>1</v>
      </c>
      <c r="D28" t="s">
        <v>101</v>
      </c>
      <c r="E28">
        <v>0</v>
      </c>
      <c r="F28">
        <v>0</v>
      </c>
    </row>
    <row r="29" spans="3:6">
      <c r="D29" t="s">
        <v>102</v>
      </c>
      <c r="E29">
        <v>0</v>
      </c>
      <c r="F29">
        <v>0</v>
      </c>
    </row>
    <row r="30" spans="3:6">
      <c r="D30" t="s">
        <v>103</v>
      </c>
      <c r="E30">
        <v>97154575</v>
      </c>
      <c r="F30">
        <v>0</v>
      </c>
    </row>
    <row r="31" spans="3:6">
      <c r="D31" t="s">
        <v>104</v>
      </c>
      <c r="E31">
        <v>0</v>
      </c>
      <c r="F31">
        <v>0</v>
      </c>
    </row>
    <row r="32" spans="3:6">
      <c r="D32" t="s">
        <v>105</v>
      </c>
      <c r="E32">
        <v>97154575</v>
      </c>
      <c r="F32">
        <v>0</v>
      </c>
    </row>
    <row r="34" spans="3:6">
      <c r="C34">
        <v>2</v>
      </c>
      <c r="D34" t="s">
        <v>106</v>
      </c>
    </row>
    <row r="35" spans="3:6">
      <c r="D35" t="s">
        <v>107</v>
      </c>
      <c r="E35">
        <v>0</v>
      </c>
      <c r="F35">
        <v>0</v>
      </c>
    </row>
    <row r="36" spans="3:6">
      <c r="D36" t="s">
        <v>108</v>
      </c>
      <c r="E36">
        <v>5002971.8499999996</v>
      </c>
      <c r="F36">
        <v>20575555.5</v>
      </c>
    </row>
    <row r="37" spans="3:6">
      <c r="D37" t="s">
        <v>109</v>
      </c>
      <c r="E37">
        <v>2409176.25</v>
      </c>
      <c r="F37">
        <v>300000</v>
      </c>
    </row>
    <row r="38" spans="3:6">
      <c r="D38" t="s">
        <v>110</v>
      </c>
      <c r="E38">
        <v>709525.14</v>
      </c>
      <c r="F38">
        <v>954569.31</v>
      </c>
    </row>
    <row r="39" spans="3:6">
      <c r="D39" t="s">
        <v>111</v>
      </c>
      <c r="E39">
        <v>155210064.25</v>
      </c>
      <c r="F39">
        <v>218850026</v>
      </c>
    </row>
    <row r="40" spans="3:6">
      <c r="D40" t="s">
        <v>112</v>
      </c>
      <c r="E40">
        <v>12852987</v>
      </c>
      <c r="F40">
        <v>12863973</v>
      </c>
    </row>
    <row r="41" spans="3:6">
      <c r="D41" t="s">
        <v>113</v>
      </c>
      <c r="E41">
        <f>SUM(E35:E40)</f>
        <v>176184724.49000001</v>
      </c>
      <c r="F41">
        <f>SUM(F35:F40)</f>
        <v>253544123.81</v>
      </c>
    </row>
    <row r="43" spans="3:6">
      <c r="D43" t="s">
        <v>114</v>
      </c>
      <c r="E43">
        <v>273339299.48000002</v>
      </c>
      <c r="F43">
        <v>253544123.80000001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Audited Fin. 2012-13</vt:lpstr>
      <vt:lpstr>Public &amp; promoter sh.pattern</vt:lpstr>
      <vt:lpstr>Investor complaint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2013-07-12T09:30:08Z</dcterms:modified>
</cp:coreProperties>
</file>